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3/188-20220102_142 - Impacto/007_Documentação Auditoria/007_Certificado Parcial/"/>
    </mc:Choice>
  </mc:AlternateContent>
  <xr:revisionPtr revIDLastSave="0" documentId="8_{5597E7FA-3E24-40CA-9FFA-8B3915FCE141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<sst xmlns="http://schemas.openxmlformats.org/spreadsheetml/2006/main" count="63" uniqueCount="57">
  <si>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</si>
  <si>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</si>
  <si>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</si>
  <si>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</si>
  <si>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</si>
  <si>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</si>
  <si>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</si>
  <si>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</si>
  <si>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</si>
  <si>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</si>
  <si>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</si>
  <si>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</si>
  <si>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</si>
  <si>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</si>
  <si>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</si>
  <si>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</si>
  <si>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</si>
  <si>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</si>
  <si>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</si>
  <si>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</si>
  <si>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</si>
  <si>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</si>
  <si>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</si>
  <si>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</si>
  <si>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</si>
  <si>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</si>
  <si>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</si>
  <si>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</si>
  <si>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</si>
  <si>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</si>
  <si>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</si>
  <si>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</si>
  <si>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</si>
  <si>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</si>
  <si>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</si>
  <si>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</si>
  <si>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</si>
  <si>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</si>
  <si>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</si>
  <si>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</si>
  <si>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</si>
  <si>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</si>
  <si>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</si>
  <si>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Troca da data de emissão por data de aprovação</t>
  </si>
  <si>
    <t>Formulário D: certificado de produção e importação eficiente de biocombustíveis - versão 3 (4/fev/2020)</t>
  </si>
  <si>
    <t>Criado em</t>
  </si>
  <si>
    <t>01/09/2023</t>
  </si>
  <si>
    <t/>
  </si>
  <si>
    <t>Thierry Fuger Reis Couto</t>
  </si>
  <si>
    <t>Rafael Federicci Pereira de Melo</t>
  </si>
  <si>
    <t>53,56</t>
  </si>
  <si>
    <t>Etanol anidro</t>
  </si>
  <si>
    <t>IMPACTO BIOENERGIA ALAGOAS S.A</t>
  </si>
  <si>
    <t>FAZENDA SAO MATHEUS, SN ZONA RURAL - TEOTONIO VILELA/ AL</t>
  </si>
  <si>
    <t>BENRI - CLASSIFICACAO DA PRODUCAO DE ACUCAR E ETANOL LTDA</t>
  </si>
  <si>
    <t>13.119.350/0001-13</t>
  </si>
  <si>
    <t>28.620.879/0001-93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</si>
</sst>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9" t="s">
        <v>38</v>
      </c>
      <c r="C3" s="39" t="s">
        <v>40</v>
      </c>
      <c r="D3" s="39" t="s">
        <v>39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0">
        <v>1</v>
      </c>
      <c r="C5" s="43" t="s">
        <v>41</v>
      </c>
      <c r="D5" s="42">
        <v>43581</v>
      </c>
    </row>
    <row r="6" spans="2:4" x14ac:dyDescent="0.25">
      <c r="B6" s="31">
        <v>2</v>
      </c>
      <c r="C6" s="43" t="s">
        <v>42</v>
      </c>
      <c r="D6" s="42">
        <v>43717</v>
      </c>
    </row>
    <row r="7" spans="2:4" x14ac:dyDescent="0.25">
      <c r="B7" s="31">
        <v>3</v>
      </c>
      <c r="C7" s="43" t="s">
        <v>43</v>
      </c>
      <c r="D7" s="42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12</v>
      </c>
      <c r="C1" s="76"/>
      <c r="D1" s="77"/>
      <c r="E1" s="12" t="s">
        <v>45</v>
      </c>
      <c r="F1" s="20" t="s">
        <v>46</v>
      </c>
    </row>
    <row r="2" spans="1:11" ht="35.1" customHeight="1" thickBot="1" x14ac:dyDescent="0.3">
      <c r="A2" s="69"/>
      <c r="B2" s="78" t="s">
        <v>7</v>
      </c>
      <c r="C2" s="79"/>
      <c r="D2" s="80"/>
      <c r="E2" s="11" t="s">
        <v>47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19</v>
      </c>
      <c r="B4" s="77"/>
      <c r="C4" s="28" t="s">
        <v>50</v>
      </c>
      <c r="D4" s="81" t="s">
        <v>18</v>
      </c>
      <c r="E4" s="82"/>
      <c r="F4" s="38" t="str">
        <f>IFERROR((C4*(F6/100)*D7*B7)/1000000,"")</f>
        <v>9,022567E-4</v>
      </c>
    </row>
    <row r="5" spans="1:11" ht="17.25" customHeight="1" x14ac:dyDescent="0.25">
      <c r="A5" s="22"/>
      <c r="B5" s="23"/>
      <c r="C5" s="24"/>
      <c r="D5" s="23"/>
      <c r="E5" s="23"/>
      <c r="F5" s="25"/>
      <c r="H5" s="45" t="s">
        <v>28</v>
      </c>
      <c r="I5" s="46" t="s">
        <v>36</v>
      </c>
      <c r="J5" s="47" t="s">
        <v>37</v>
      </c>
      <c r="K5" s="48" t="s">
        <v>29</v>
      </c>
    </row>
    <row r="6" spans="1:11" ht="30" customHeight="1" x14ac:dyDescent="0.25">
      <c r="A6" s="29" t="s">
        <v>8</v>
      </c>
      <c r="B6" s="26" t="s">
        <v>51</v>
      </c>
      <c r="C6" s="30" t="s">
        <v>9</v>
      </c>
      <c r="D6" s="27" t="s">
        <v>30</v>
      </c>
      <c r="E6" s="86" t="s">
        <v>13</v>
      </c>
      <c r="F6" s="88">
        <v>75.36</v>
      </c>
      <c r="H6" s="45"/>
      <c r="I6" s="46"/>
      <c r="J6" s="47"/>
      <c r="K6" s="48"/>
    </row>
    <row r="7" spans="1:11" ht="30" customHeight="1" x14ac:dyDescent="0.25">
      <c r="A7" s="29" t="s">
        <v>15</v>
      </c>
      <c r="B7" s="32">
        <f>IF(B6&lt;&gt;"",VLOOKUP($B$6,$H$7:$J$13,2,FALSE),"")</f>
        <v>0.79100000000000004</v>
      </c>
      <c r="C7" s="30" t="s">
        <v>14</v>
      </c>
      <c r="D7" s="31">
        <f>IF(B6&lt;&gt;"",VLOOKUP(B6,$H$7:$J$13,3,FALSE),"")</f>
        <v>28.26</v>
      </c>
      <c r="E7" s="87"/>
      <c r="F7" s="88"/>
      <c r="H7" s="33" t="s">
        <v>22</v>
      </c>
      <c r="I7" s="34">
        <v>0.79100000000000004</v>
      </c>
      <c r="J7" s="35">
        <v>28.26</v>
      </c>
      <c r="K7" s="36" t="s">
        <v>30</v>
      </c>
    </row>
    <row r="8" spans="1:11" x14ac:dyDescent="0.25">
      <c r="A8" s="13"/>
      <c r="B8" s="14"/>
      <c r="C8" s="15"/>
      <c r="D8" s="14"/>
      <c r="E8" s="14"/>
      <c r="F8" s="16"/>
      <c r="H8" s="33" t="s">
        <v>23</v>
      </c>
      <c r="I8" s="34">
        <v>0.80900000000000005</v>
      </c>
      <c r="J8" s="35">
        <v>26.38</v>
      </c>
      <c r="K8" s="36" t="s">
        <v>31</v>
      </c>
    </row>
    <row r="9" spans="1:11" x14ac:dyDescent="0.25">
      <c r="A9" s="83" t="s">
        <v>16</v>
      </c>
      <c r="B9" s="84"/>
      <c r="C9" s="84"/>
      <c r="D9" s="84"/>
      <c r="E9" s="84"/>
      <c r="F9" s="85"/>
      <c r="H9" s="33" t="s">
        <v>21</v>
      </c>
      <c r="I9" s="34">
        <v>0.88</v>
      </c>
      <c r="J9" s="35">
        <v>37.68</v>
      </c>
      <c r="K9" s="36" t="s">
        <v>32</v>
      </c>
    </row>
    <row r="10" spans="1:11" ht="30" customHeight="1" x14ac:dyDescent="0.25">
      <c r="A10" s="8" t="s">
        <v>17</v>
      </c>
      <c r="B10" s="89" t="s">
        <v>52</v>
      </c>
      <c r="C10" s="90"/>
      <c r="D10" s="90"/>
      <c r="E10" s="90"/>
      <c r="F10" s="91"/>
      <c r="H10" s="33" t="s">
        <v>24</v>
      </c>
      <c r="I10" s="34">
        <v>0.73499999999999999</v>
      </c>
      <c r="J10" s="35">
        <v>43.54</v>
      </c>
      <c r="K10" s="36" t="s">
        <v>33</v>
      </c>
    </row>
    <row r="11" spans="1:11" ht="27.75" customHeight="1" x14ac:dyDescent="0.25">
      <c r="A11" s="8" t="s">
        <v>3</v>
      </c>
      <c r="B11" s="89" t="s">
        <v>53</v>
      </c>
      <c r="C11" s="90"/>
      <c r="D11" s="90"/>
      <c r="E11" s="90"/>
      <c r="F11" s="91"/>
      <c r="H11" s="33" t="s">
        <v>25</v>
      </c>
      <c r="I11" s="34">
        <v>0.69</v>
      </c>
      <c r="J11" s="35">
        <v>44.94</v>
      </c>
      <c r="K11" s="36" t="s">
        <v>34</v>
      </c>
    </row>
    <row r="12" spans="1:11" x14ac:dyDescent="0.25">
      <c r="A12" s="13"/>
      <c r="B12" s="14"/>
      <c r="C12" s="15"/>
      <c r="D12" s="14"/>
      <c r="E12" s="14"/>
      <c r="F12" s="16"/>
      <c r="H12" s="33" t="s">
        <v>26</v>
      </c>
      <c r="I12" s="34">
        <v>0.78200000000000003</v>
      </c>
      <c r="J12" s="35">
        <v>43.98</v>
      </c>
      <c r="K12" s="36" t="s">
        <v>21</v>
      </c>
    </row>
    <row r="13" spans="1:11" ht="30" customHeight="1" x14ac:dyDescent="0.25">
      <c r="A13" s="70" t="s">
        <v>4</v>
      </c>
      <c r="B13" s="71"/>
      <c r="C13" s="71"/>
      <c r="D13" s="72" t="s">
        <v>6</v>
      </c>
      <c r="E13" s="73"/>
      <c r="F13" s="74"/>
      <c r="H13" s="33" t="s">
        <v>27</v>
      </c>
      <c r="I13" s="34">
        <v>7.6000000000000004E-4</v>
      </c>
      <c r="J13" s="35">
        <v>48.25</v>
      </c>
      <c r="K13" s="36" t="s">
        <v>35</v>
      </c>
    </row>
    <row r="14" spans="1:11" ht="30" customHeight="1" x14ac:dyDescent="0.25">
      <c r="A14" s="8" t="s">
        <v>5</v>
      </c>
      <c r="B14" s="51" t="s">
        <v>54</v>
      </c>
      <c r="C14" s="52"/>
      <c r="D14" s="1" t="s">
        <v>5</v>
      </c>
      <c r="E14" s="49" t="s">
        <v>52</v>
      </c>
      <c r="F14" s="50"/>
      <c r="K14" s="36" t="s">
        <v>27</v>
      </c>
    </row>
    <row r="15" spans="1:11" ht="30" customHeight="1" x14ac:dyDescent="0.25">
      <c r="A15" s="8" t="s">
        <v>0</v>
      </c>
      <c r="B15" s="51" t="s">
        <v>55</v>
      </c>
      <c r="C15" s="52"/>
      <c r="D15" s="1" t="s">
        <v>0</v>
      </c>
      <c r="E15" s="49" t="s">
        <v>56</v>
      </c>
      <c r="F15" s="50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11</v>
      </c>
      <c r="E17" s="60"/>
      <c r="F17" s="61"/>
      <c r="I17" s="37"/>
    </row>
    <row r="18" spans="1:9" ht="30" customHeight="1" x14ac:dyDescent="0.25">
      <c r="A18" s="58" t="s">
        <v>48</v>
      </c>
      <c r="B18" s="59"/>
      <c r="C18" s="59"/>
      <c r="D18" s="64" t="s">
        <v>49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10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20</v>
      </c>
      <c r="B22" s="44"/>
      <c r="C22" s="44"/>
      <c r="D22" s="44"/>
      <c r="E22" s="44"/>
      <c r="F22" s="44"/>
    </row>
    <row r="23" spans="1:9" x14ac:dyDescent="0.25">
      <c r="A23" s="44" t="s">
        <v>44</v>
      </c>
      <c r="B23" s="44"/>
      <c r="C23" s="44"/>
      <c r="D23" s="44"/>
      <c r="E23" s="44"/>
      <c r="F23" s="44"/>
    </row>
  </sheetData>
  <sheetProtection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2" ma:contentTypeDescription="Crie um novo documento." ma:contentTypeScope="" ma:versionID="2aae3434b4e05c1e49951ab393c407bc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b324673def2c66e6bdc4f47f31a6f2b9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E3D45C-FD9E-42E0-8B60-0DE29B80A4F7}"/>
</file>

<file path=customXml/itemProps2.xml><?xml version="1.0" encoding="utf-8"?>
<ds:datastoreItem xmlns:ds="http://schemas.openxmlformats.org/officeDocument/2006/customXml" ds:itemID="{73F46350-F8F5-4047-8C41-0DDF2BC80A4A}"/>
</file>

<file path=customXml/itemProps3.xml><?xml version="1.0" encoding="utf-8"?>
<ds:datastoreItem xmlns:ds="http://schemas.openxmlformats.org/officeDocument/2006/customXml" ds:itemID="{EDE57D98-F1AD-4FA0-8B29-F7E8C182E9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Computador</cp:lastModifiedBy>
  <cp:lastPrinted>2019-03-22T17:56:38Z</cp:lastPrinted>
  <dcterms:created xsi:type="dcterms:W3CDTF">2018-09-10T17:02:15Z</dcterms:created>
  <dcterms:modified xsi:type="dcterms:W3CDTF">2023-09-01T20:33:54Z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